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9320" windowHeight="98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91" i="1" l="1"/>
  <c r="C89" i="1" s="1"/>
  <c r="B78" i="1"/>
  <c r="C77" i="1" s="1"/>
  <c r="C90" i="1" l="1"/>
  <c r="C88" i="1"/>
  <c r="C91" i="1" s="1"/>
  <c r="C76" i="1"/>
  <c r="C78" i="1" s="1"/>
  <c r="B49" i="1"/>
  <c r="C46" i="1" l="1"/>
  <c r="C47" i="1"/>
  <c r="C26" i="1"/>
  <c r="C30" i="1"/>
  <c r="C34" i="1"/>
  <c r="C38" i="1"/>
  <c r="C42" i="1"/>
  <c r="C48" i="1"/>
  <c r="C27" i="1"/>
  <c r="C31" i="1"/>
  <c r="C35" i="1"/>
  <c r="C43" i="1"/>
  <c r="C54" i="1"/>
  <c r="C24" i="1"/>
  <c r="C28" i="1"/>
  <c r="C32" i="1"/>
  <c r="C36" i="1"/>
  <c r="C40" i="1"/>
  <c r="C44" i="1"/>
  <c r="C55" i="1"/>
  <c r="C25" i="1"/>
  <c r="C29" i="1"/>
  <c r="C33" i="1"/>
  <c r="C37" i="1"/>
  <c r="C41" i="1"/>
  <c r="C45" i="1"/>
  <c r="C39" i="1"/>
  <c r="B56" i="1"/>
  <c r="C56" i="1" s="1"/>
  <c r="B20" i="1" l="1"/>
  <c r="C18" i="1" l="1"/>
  <c r="C19" i="1"/>
  <c r="C16" i="1"/>
  <c r="C17" i="1"/>
  <c r="C53" i="1"/>
  <c r="C20" i="1"/>
  <c r="C15" i="1"/>
  <c r="B71" i="1" l="1"/>
  <c r="C62" i="1" l="1"/>
  <c r="C66" i="1"/>
  <c r="C70" i="1"/>
  <c r="C63" i="1"/>
  <c r="C67" i="1"/>
  <c r="C60" i="1"/>
  <c r="C64" i="1"/>
  <c r="C68" i="1"/>
  <c r="C61" i="1"/>
  <c r="C65" i="1"/>
  <c r="C69" i="1"/>
  <c r="B11" i="1"/>
  <c r="C5" i="1" l="1"/>
  <c r="C9" i="1"/>
  <c r="C4" i="1"/>
  <c r="C6" i="1"/>
  <c r="C10" i="1"/>
  <c r="C7" i="1"/>
  <c r="C8" i="1"/>
  <c r="C3" i="1"/>
  <c r="C49" i="1" l="1"/>
  <c r="C11" i="1"/>
  <c r="C71" i="1" l="1"/>
</calcChain>
</file>

<file path=xl/sharedStrings.xml><?xml version="1.0" encoding="utf-8"?>
<sst xmlns="http://schemas.openxmlformats.org/spreadsheetml/2006/main" count="92" uniqueCount="75">
  <si>
    <t>REGIONAL</t>
  </si>
  <si>
    <t>ORIENTE</t>
  </si>
  <si>
    <t>CASOS</t>
  </si>
  <si>
    <t>%</t>
  </si>
  <si>
    <t>NORTE</t>
  </si>
  <si>
    <t>VALLE DE ABURRA</t>
  </si>
  <si>
    <t>SUROESTE</t>
  </si>
  <si>
    <t>OCCIDENTE</t>
  </si>
  <si>
    <t>URABA</t>
  </si>
  <si>
    <t>BAJO CAUCA</t>
  </si>
  <si>
    <t>TOTAL</t>
  </si>
  <si>
    <t>AÑO</t>
  </si>
  <si>
    <t>MUNICIPIO</t>
  </si>
  <si>
    <t>EL BAGRE</t>
  </si>
  <si>
    <t>CACERES</t>
  </si>
  <si>
    <t>JARDIN</t>
  </si>
  <si>
    <t>ITUANGO</t>
  </si>
  <si>
    <t>TIPO INFRACCION</t>
  </si>
  <si>
    <t>Contra la vida y la integridad</t>
  </si>
  <si>
    <t>Contra la infraestructura</t>
  </si>
  <si>
    <t>TOTAL CASOS</t>
  </si>
  <si>
    <t>Restricción servicio ambulancia</t>
  </si>
  <si>
    <t>Amenazas al personal de salud</t>
  </si>
  <si>
    <t>Retención ambulancia</t>
  </si>
  <si>
    <t>Ataque a ambulancia</t>
  </si>
  <si>
    <t>Homicidio</t>
  </si>
  <si>
    <t>CAUSAL DE INFRACCION</t>
  </si>
  <si>
    <t>AÑO 2012</t>
  </si>
  <si>
    <t>AÑO 2013</t>
  </si>
  <si>
    <t>AÑO 2014</t>
  </si>
  <si>
    <t>TURBO</t>
  </si>
  <si>
    <t>BRICEÑO</t>
  </si>
  <si>
    <t>SAN PEDRO DE URABA</t>
  </si>
  <si>
    <t>Ataque a unidad sanitaria</t>
  </si>
  <si>
    <t>MEDELLIN</t>
  </si>
  <si>
    <t>Robo de insumos (vacunas)</t>
  </si>
  <si>
    <t xml:space="preserve">SAN ANDRES DE CUERQUIA </t>
  </si>
  <si>
    <t>AÑO 2015</t>
  </si>
  <si>
    <t>SANTA FE DE ANTIOQUIA</t>
  </si>
  <si>
    <t xml:space="preserve">YARUMAL </t>
  </si>
  <si>
    <t>Incidente</t>
  </si>
  <si>
    <t xml:space="preserve"> CAUCASIA</t>
  </si>
  <si>
    <t xml:space="preserve">TARAZÁ </t>
  </si>
  <si>
    <t>URAMITA</t>
  </si>
  <si>
    <t>SAN CARLOS</t>
  </si>
  <si>
    <t>TOLEDO</t>
  </si>
  <si>
    <t>CIUDAD BOLÍVAR</t>
  </si>
  <si>
    <t>SAN ROQUE</t>
  </si>
  <si>
    <t>ZARAGOZA</t>
  </si>
  <si>
    <t>GUATAPE</t>
  </si>
  <si>
    <t xml:space="preserve">Contra las actividades sanitarias
</t>
  </si>
  <si>
    <t>Restricción a la prestación del servicio de salud</t>
  </si>
  <si>
    <t>AÑO 2016</t>
  </si>
  <si>
    <t>MURINDO</t>
  </si>
  <si>
    <t>CHIGORODO</t>
  </si>
  <si>
    <t xml:space="preserve">Robo transporte sanitario </t>
  </si>
  <si>
    <t xml:space="preserve">URRAO </t>
  </si>
  <si>
    <t>Agresiones físicas/verbales</t>
  </si>
  <si>
    <t>Infracciones</t>
  </si>
  <si>
    <t>Incidentes</t>
  </si>
  <si>
    <t>Actores conflicto armado interno</t>
  </si>
  <si>
    <t>Usuarios/Familiares</t>
  </si>
  <si>
    <t>GENERADORES DE EVENTOS  CONTRA LA MISION MEDICA  
 2016</t>
  </si>
  <si>
    <t>INFRACCIONES/INCIDENTES CONTRA LA MISION MEDICA 2016</t>
  </si>
  <si>
    <t>TIPO DE EVENTO</t>
  </si>
  <si>
    <t>NO REGIONALIZADOS</t>
  </si>
  <si>
    <t>TIPO DE GENERADOR</t>
  </si>
  <si>
    <t>GUARNE</t>
  </si>
  <si>
    <t>SONSON</t>
  </si>
  <si>
    <t>Otros (Combos, delincuencia común, manifestantes)</t>
  </si>
  <si>
    <t>CAUSALES EN LAS INFRACCIONES A LA MISION MEDICA REPORTADOS  1° DE ENERO 2012 A 26 DE JULIO 2016</t>
  </si>
  <si>
    <t>TIPOS DE INFRACCIONES A LA MISION MEDICA REPORTADOS  1° DE ENERO 2012  A 26 DE JULIO 2016</t>
  </si>
  <si>
    <t>INFRACCIONES A LA MISION MEDICA REPORTADOS SEGÚN MUNICIPIO 1° DE ENERO 2012  A 26 DE JULIO 2016</t>
  </si>
  <si>
    <t>INFRACCIONES A LA MISION MEDICA REPORTADOS                           1° DE ENERO 2012  A 26 DE JULIO 2016</t>
  </si>
  <si>
    <t xml:space="preserve">  INFRACCIONES A LA MISION MEDICA EN ANTIOQUIA                  1996  A 26 DE JULIO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</si>
</sst>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justify" vertical="center" wrapText="1" readingOrder="1"/>
    </xf>
    <xf numFmtId="164" fontId="1" fillId="0" borderId="0" xfId="0" applyNumberFormat="1" applyFont="1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s-CO" sz="1050"/>
              <a:t>  INFRACCIONES A LA MISION MEDICA EN ANTIOQUIA 1996</a:t>
            </a:r>
            <a:r>
              <a:rPr lang="es-CO" sz="1050" baseline="0"/>
              <a:t> </a:t>
            </a:r>
            <a:r>
              <a:rPr lang="es-CO" sz="1050"/>
              <a:t>A 26 DE JULIO </a:t>
            </a:r>
            <a:r>
              <a:rPr lang="es-CO" sz="1050" baseline="0"/>
              <a:t>2016</a:t>
            </a:r>
            <a:endParaRPr lang="es-CO" sz="1050"/>
          </a:p>
        </c:rich>
      </c:tx>
      <c:layout>
        <c:manualLayout>
          <c:xMode val="edge"/>
          <c:yMode val="edge"/>
          <c:x val="0.10223511571494356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114775766264539E-2"/>
          <c:y val="0.24005797101449278"/>
          <c:w val="0.86489100907062244"/>
          <c:h val="0.48930183727034132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9.2485537907782932E-3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739130434782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33140505437106E-2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Hoja1!$A$3:$A$10</c:f>
              <c:strCache>
                <c:ptCount val="8"/>
                <c:pt idx="0">
                  <c:v>NO REGIONALIZADOS</c:v>
                </c:pt>
                <c:pt idx="1">
                  <c:v>VALLE DE ABURRA</c:v>
                </c:pt>
                <c:pt idx="2">
                  <c:v>ORIENTE</c:v>
                </c:pt>
                <c:pt idx="3">
                  <c:v>NORTE</c:v>
                </c:pt>
                <c:pt idx="4">
                  <c:v>BAJO CAUCA</c:v>
                </c:pt>
                <c:pt idx="5">
                  <c:v>SUROESTE</c:v>
                </c:pt>
                <c:pt idx="6">
                  <c:v>OCCIDENTE</c:v>
                </c:pt>
                <c:pt idx="7">
                  <c:v>URABA</c:v>
                </c:pt>
              </c:strCache>
            </c:strRef>
          </c:cat>
          <c:val>
            <c:numRef>
              <c:f>Hoja1!$C$3:$C$10</c:f>
              <c:numCache>
                <c:formatCode>0%</c:formatCode>
                <c:ptCount val="8"/>
                <c:pt idx="0">
                  <c:v>0.26570048309178745</c:v>
                </c:pt>
                <c:pt idx="1">
                  <c:v>0.18357487922705315</c:v>
                </c:pt>
                <c:pt idx="2">
                  <c:v>0.13526570048309178</c:v>
                </c:pt>
                <c:pt idx="3">
                  <c:v>0.13043478260869565</c:v>
                </c:pt>
                <c:pt idx="4">
                  <c:v>0.1111111111111111</c:v>
                </c:pt>
                <c:pt idx="5">
                  <c:v>6.7632850241545889E-2</c:v>
                </c:pt>
                <c:pt idx="6">
                  <c:v>5.3140096618357488E-2</c:v>
                </c:pt>
                <c:pt idx="7">
                  <c:v>5.3140096618357488E-2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478336"/>
        <c:axId val="93886080"/>
        <c:axId val="0"/>
      </c:bar3DChart>
      <c:catAx>
        <c:axId val="134478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93886080"/>
        <c:crosses val="autoZero"/>
        <c:auto val="1"/>
        <c:lblAlgn val="ctr"/>
        <c:lblOffset val="100"/>
        <c:noMultiLvlLbl val="0"/>
      </c:catAx>
      <c:valAx>
        <c:axId val="93886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3447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s-CO" sz="1050"/>
              <a:t>INFRACCIONES A LA MISION MEDICA REPORTADOS SEGÚN MUNICIPIO 1° DE ENERO</a:t>
            </a:r>
            <a:r>
              <a:rPr lang="es-CO" sz="1050" baseline="0"/>
              <a:t> </a:t>
            </a:r>
            <a:r>
              <a:rPr lang="es-CO" sz="1050"/>
              <a:t>2012</a:t>
            </a:r>
            <a:r>
              <a:rPr lang="es-CO" sz="1050" baseline="0"/>
              <a:t> A 26 DE JULIO  2016</a:t>
            </a:r>
            <a:endParaRPr lang="es-CO" sz="1050"/>
          </a:p>
        </c:rich>
      </c:tx>
      <c:layout>
        <c:manualLayout>
          <c:xMode val="edge"/>
          <c:yMode val="edge"/>
          <c:x val="0.11396682950376615"/>
          <c:y val="5.822416302765648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226707897295025"/>
          <c:y val="0.14239456627061403"/>
          <c:w val="0.63959408647803273"/>
          <c:h val="0.74112574356153094"/>
        </c:manualLayout>
      </c:layout>
      <c:bar3DChart>
        <c:barDir val="bar"/>
        <c:grouping val="clustered"/>
        <c:varyColors val="1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Hoja1!$A$24:$A$48</c:f>
              <c:strCache>
                <c:ptCount val="25"/>
                <c:pt idx="0">
                  <c:v>MEDELLIN</c:v>
                </c:pt>
                <c:pt idx="1">
                  <c:v>EL BAGRE</c:v>
                </c:pt>
                <c:pt idx="2">
                  <c:v>ITUANGO</c:v>
                </c:pt>
                <c:pt idx="3">
                  <c:v>SAN ANDRES DE CUERQUIA </c:v>
                </c:pt>
                <c:pt idx="4">
                  <c:v>TOLEDO</c:v>
                </c:pt>
                <c:pt idx="5">
                  <c:v> CAUCASIA</c:v>
                </c:pt>
                <c:pt idx="6">
                  <c:v>CACERES</c:v>
                </c:pt>
                <c:pt idx="7">
                  <c:v>ZARAGOZA</c:v>
                </c:pt>
                <c:pt idx="8">
                  <c:v>CIUDAD BOLÍVAR</c:v>
                </c:pt>
                <c:pt idx="9">
                  <c:v>TARAZÁ </c:v>
                </c:pt>
                <c:pt idx="10">
                  <c:v>YARUMAL </c:v>
                </c:pt>
                <c:pt idx="11">
                  <c:v>BRICEÑO</c:v>
                </c:pt>
                <c:pt idx="12">
                  <c:v>SAN CARLOS</c:v>
                </c:pt>
                <c:pt idx="13">
                  <c:v>TURBO</c:v>
                </c:pt>
                <c:pt idx="14">
                  <c:v>JARDIN</c:v>
                </c:pt>
                <c:pt idx="15">
                  <c:v>SAN PEDRO DE URABA</c:v>
                </c:pt>
                <c:pt idx="16">
                  <c:v>SANTA FE DE ANTIOQUIA</c:v>
                </c:pt>
                <c:pt idx="17">
                  <c:v>URAMITA</c:v>
                </c:pt>
                <c:pt idx="18">
                  <c:v>SAN ROQUE</c:v>
                </c:pt>
                <c:pt idx="19">
                  <c:v>GUATAPE</c:v>
                </c:pt>
                <c:pt idx="20">
                  <c:v>CHIGORODO</c:v>
                </c:pt>
                <c:pt idx="21">
                  <c:v>MURINDO</c:v>
                </c:pt>
                <c:pt idx="22">
                  <c:v>GUARNE</c:v>
                </c:pt>
                <c:pt idx="23">
                  <c:v>SONSON</c:v>
                </c:pt>
                <c:pt idx="24">
                  <c:v>URRAO </c:v>
                </c:pt>
              </c:strCache>
            </c:strRef>
          </c:cat>
          <c:val>
            <c:numRef>
              <c:f>Hoja1!$C$24:$C$48</c:f>
              <c:numCache>
                <c:formatCode>0%</c:formatCode>
                <c:ptCount val="25"/>
                <c:pt idx="0">
                  <c:v>0.31521739130434784</c:v>
                </c:pt>
                <c:pt idx="1">
                  <c:v>0.15217391304347827</c:v>
                </c:pt>
                <c:pt idx="2">
                  <c:v>6.5217391304347824E-2</c:v>
                </c:pt>
                <c:pt idx="3">
                  <c:v>5.434782608695652E-2</c:v>
                </c:pt>
                <c:pt idx="4">
                  <c:v>4.3478260869565216E-2</c:v>
                </c:pt>
                <c:pt idx="5">
                  <c:v>3.2608695652173912E-2</c:v>
                </c:pt>
                <c:pt idx="6">
                  <c:v>3.2608695652173912E-2</c:v>
                </c:pt>
                <c:pt idx="7">
                  <c:v>3.2608695652173912E-2</c:v>
                </c:pt>
                <c:pt idx="8">
                  <c:v>3.2608695652173912E-2</c:v>
                </c:pt>
                <c:pt idx="9">
                  <c:v>2.1739130434782608E-2</c:v>
                </c:pt>
                <c:pt idx="10">
                  <c:v>2.1739130434782608E-2</c:v>
                </c:pt>
                <c:pt idx="11">
                  <c:v>2.1739130434782608E-2</c:v>
                </c:pt>
                <c:pt idx="12">
                  <c:v>2.1739130434782608E-2</c:v>
                </c:pt>
                <c:pt idx="13">
                  <c:v>2.1739130434782608E-2</c:v>
                </c:pt>
                <c:pt idx="14">
                  <c:v>2.1739130434782608E-2</c:v>
                </c:pt>
                <c:pt idx="15">
                  <c:v>1.0869565217391304E-2</c:v>
                </c:pt>
                <c:pt idx="16">
                  <c:v>1.0869565217391304E-2</c:v>
                </c:pt>
                <c:pt idx="17">
                  <c:v>1.0869565217391304E-2</c:v>
                </c:pt>
                <c:pt idx="18">
                  <c:v>1.0869565217391304E-2</c:v>
                </c:pt>
                <c:pt idx="19">
                  <c:v>1.0869565217391304E-2</c:v>
                </c:pt>
                <c:pt idx="20">
                  <c:v>1.0869565217391304E-2</c:v>
                </c:pt>
                <c:pt idx="21">
                  <c:v>1.0869565217391304E-2</c:v>
                </c:pt>
                <c:pt idx="22">
                  <c:v>1.0869565217391304E-2</c:v>
                </c:pt>
                <c:pt idx="23">
                  <c:v>1.0869565217391304E-2</c:v>
                </c:pt>
                <c:pt idx="24">
                  <c:v>1.0869565217391304E-2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479360"/>
        <c:axId val="93887808"/>
        <c:axId val="0"/>
      </c:bar3DChart>
      <c:catAx>
        <c:axId val="13447936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93887808"/>
        <c:crosses val="autoZero"/>
        <c:auto val="1"/>
        <c:lblAlgn val="ctr"/>
        <c:lblOffset val="100"/>
        <c:noMultiLvlLbl val="0"/>
      </c:catAx>
      <c:valAx>
        <c:axId val="9388780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3447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/>
              <a:t>TIPOS DE INFRACCIONES A LA MISION MEDICA REPORTADOS  1° DE ENERO 2012  A 26 DE</a:t>
            </a:r>
            <a:r>
              <a:rPr lang="es-CO" sz="1200" baseline="0"/>
              <a:t> JULIO </a:t>
            </a:r>
            <a:r>
              <a:rPr lang="es-CO" sz="1200"/>
              <a:t>2016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Hoja1!$A$53:$A$55</c:f>
              <c:strCache>
                <c:ptCount val="3"/>
                <c:pt idx="0">
                  <c:v>Contra la vida y la integridad</c:v>
                </c:pt>
                <c:pt idx="1">
                  <c:v>Contra la infraestructura</c:v>
                </c:pt>
                <c:pt idx="2">
                  <c:v>Contra las actividades sanitarias
</c:v>
                </c:pt>
              </c:strCache>
            </c:strRef>
          </c:cat>
          <c:val>
            <c:numRef>
              <c:f>Hoja1!$B$53:$B$55</c:f>
              <c:numCache>
                <c:formatCode>General</c:formatCode>
                <c:ptCount val="3"/>
                <c:pt idx="0">
                  <c:v>70</c:v>
                </c:pt>
                <c:pt idx="1">
                  <c:v>17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cat>
            <c:strRef>
              <c:f>Hoja1!$A$53:$A$55</c:f>
              <c:strCache>
                <c:ptCount val="3"/>
                <c:pt idx="0">
                  <c:v>Contra la vida y la integridad</c:v>
                </c:pt>
                <c:pt idx="1">
                  <c:v>Contra la infraestructura</c:v>
                </c:pt>
                <c:pt idx="2">
                  <c:v>Contra las actividades sanitarias
</c:v>
                </c:pt>
              </c:strCache>
            </c:strRef>
          </c:cat>
          <c:val>
            <c:numRef>
              <c:f>Hoja1!$C$53:$C$55</c:f>
              <c:numCache>
                <c:formatCode>0%</c:formatCode>
                <c:ptCount val="3"/>
                <c:pt idx="0">
                  <c:v>0.76086956521739135</c:v>
                </c:pt>
                <c:pt idx="1">
                  <c:v>0.18478260869565216</c:v>
                </c:pt>
                <c:pt idx="2">
                  <c:v>5.434782608695652E-2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50"/>
              <a:t>CAUSALES EN LAS INFRACCIONES A LA MISION MEDICA REPORTADOS 1° DE ENERO 2012</a:t>
            </a:r>
            <a:r>
              <a:rPr lang="es-CO" sz="1050" baseline="0"/>
              <a:t> A  26 DE JULIO 2016</a:t>
            </a:r>
            <a:endParaRPr lang="es-CO" sz="1050"/>
          </a:p>
        </c:rich>
      </c:tx>
      <c:layout>
        <c:manualLayout>
          <c:xMode val="edge"/>
          <c:yMode val="edge"/>
          <c:x val="0.1183351936696701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4274557841909046"/>
          <c:y val="0.24337236106356272"/>
          <c:w val="0.51690605541306667"/>
          <c:h val="0.69285952299440845"/>
        </c:manualLayout>
      </c:layout>
      <c:bar3DChart>
        <c:barDir val="bar"/>
        <c:grouping val="clustered"/>
        <c:varyColors val="1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Hoja1!$A$60:$A$70</c:f>
              <c:strCache>
                <c:ptCount val="11"/>
                <c:pt idx="0">
                  <c:v>Amenazas al personal de salud</c:v>
                </c:pt>
                <c:pt idx="1">
                  <c:v>Agresiones físicas/verbales</c:v>
                </c:pt>
                <c:pt idx="2">
                  <c:v>Retención ambulancia</c:v>
                </c:pt>
                <c:pt idx="3">
                  <c:v>Ataque a unidad sanitaria</c:v>
                </c:pt>
                <c:pt idx="4">
                  <c:v>Ataque a ambulancia</c:v>
                </c:pt>
                <c:pt idx="5">
                  <c:v>Homicidio</c:v>
                </c:pt>
                <c:pt idx="6">
                  <c:v>Restricción a la prestación del servicio de salud</c:v>
                </c:pt>
                <c:pt idx="7">
                  <c:v>Restricción servicio ambulancia</c:v>
                </c:pt>
                <c:pt idx="8">
                  <c:v>Robo de insumos (vacunas)</c:v>
                </c:pt>
                <c:pt idx="9">
                  <c:v>Robo transporte sanitario </c:v>
                </c:pt>
                <c:pt idx="10">
                  <c:v>Incidente</c:v>
                </c:pt>
              </c:strCache>
            </c:strRef>
          </c:cat>
          <c:val>
            <c:numRef>
              <c:f>Hoja1!$B$60:$B$70</c:f>
              <c:numCache>
                <c:formatCode>General</c:formatCode>
                <c:ptCount val="11"/>
                <c:pt idx="0">
                  <c:v>54</c:v>
                </c:pt>
                <c:pt idx="1">
                  <c:v>13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692288"/>
        <c:axId val="136005888"/>
        <c:axId val="0"/>
      </c:bar3DChart>
      <c:catAx>
        <c:axId val="135692288"/>
        <c:scaling>
          <c:orientation val="maxMin"/>
        </c:scaling>
        <c:delete val="0"/>
        <c:axPos val="l"/>
        <c:majorTickMark val="out"/>
        <c:minorTickMark val="none"/>
        <c:tickLblPos val="nextTo"/>
        <c:crossAx val="136005888"/>
        <c:crosses val="autoZero"/>
        <c:auto val="1"/>
        <c:lblAlgn val="ctr"/>
        <c:lblOffset val="100"/>
        <c:noMultiLvlLbl val="0"/>
      </c:catAx>
      <c:valAx>
        <c:axId val="136005888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3569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50"/>
              <a:t>GENERADORES DE EVENTOS  CONTRA LA MISION MEDICA  </a:t>
            </a:r>
          </a:p>
          <a:p>
            <a:pPr>
              <a:defRPr/>
            </a:pPr>
            <a:r>
              <a:rPr lang="es-CO" sz="1050"/>
              <a:t> 2016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Hoja1!$A$88:$A$90</c:f>
              <c:strCache>
                <c:ptCount val="3"/>
                <c:pt idx="0">
                  <c:v>Usuarios/Familiares</c:v>
                </c:pt>
                <c:pt idx="1">
                  <c:v>Actores conflicto armado interno</c:v>
                </c:pt>
                <c:pt idx="2">
                  <c:v>Otros (Combos, delincuencia común, manifestantes)</c:v>
                </c:pt>
              </c:strCache>
            </c:strRef>
          </c:cat>
          <c:val>
            <c:numRef>
              <c:f>Hoja1!$B$88:$B$90</c:f>
              <c:numCache>
                <c:formatCode>General</c:formatCode>
                <c:ptCount val="3"/>
                <c:pt idx="0">
                  <c:v>30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CO" sz="1050" b="1" i="0" baseline="0">
                <a:effectLst/>
              </a:rPr>
              <a:t>INFRACCIONES A LA MISION MEDICA REPORTADOS 1° DE ENERO 2012 A 26 DE JULIO 2016</a:t>
            </a:r>
            <a:endParaRPr lang="es-CO" sz="105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CASOS</c:v>
                </c:pt>
              </c:strCache>
            </c:strRef>
          </c:tx>
          <c:marker>
            <c:symbol val="none"/>
          </c:marker>
          <c:cat>
            <c:strRef>
              <c:f>Hoja1!$A$15:$A$19</c:f>
              <c:strCache>
                <c:ptCount val="5"/>
                <c:pt idx="0">
                  <c:v>AÑO 2012</c:v>
                </c:pt>
                <c:pt idx="1">
                  <c:v>AÑO 2013</c:v>
                </c:pt>
                <c:pt idx="2">
                  <c:v>AÑO 2014</c:v>
                </c:pt>
                <c:pt idx="3">
                  <c:v>AÑO 2015</c:v>
                </c:pt>
                <c:pt idx="4">
                  <c:v>AÑO 2016</c:v>
                </c:pt>
              </c:strCache>
            </c:strRef>
          </c:cat>
          <c:val>
            <c:numRef>
              <c:f>Hoja1!$B$15:$B$19</c:f>
              <c:numCache>
                <c:formatCode>General</c:formatCode>
                <c:ptCount val="5"/>
                <c:pt idx="0">
                  <c:v>3</c:v>
                </c:pt>
                <c:pt idx="1">
                  <c:v>12</c:v>
                </c:pt>
                <c:pt idx="2">
                  <c:v>15</c:v>
                </c:pt>
                <c:pt idx="3">
                  <c:v>19</c:v>
                </c:pt>
                <c:pt idx="4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92800"/>
        <c:axId val="136008768"/>
      </c:lineChart>
      <c:catAx>
        <c:axId val="13569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6008768"/>
        <c:crosses val="autoZero"/>
        <c:auto val="1"/>
        <c:lblAlgn val="ctr"/>
        <c:lblOffset val="100"/>
        <c:noMultiLvlLbl val="0"/>
      </c:catAx>
      <c:valAx>
        <c:axId val="13600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69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INFRACCIONES/INCIDENTES CONTRA LA MISION MEDICA 2016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Hoja1!$B$75</c:f>
              <c:strCache>
                <c:ptCount val="1"/>
                <c:pt idx="0">
                  <c:v>CASOS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Hoja1!$A$76:$A$77</c:f>
              <c:strCache>
                <c:ptCount val="2"/>
                <c:pt idx="0">
                  <c:v>Infracciones</c:v>
                </c:pt>
                <c:pt idx="1">
                  <c:v>Incidentes</c:v>
                </c:pt>
              </c:strCache>
            </c:strRef>
          </c:cat>
          <c:val>
            <c:numRef>
              <c:f>Hoja1!$B$76:$B$77</c:f>
              <c:numCache>
                <c:formatCode>General</c:formatCode>
                <c:ptCount val="2"/>
                <c:pt idx="0">
                  <c:v>7</c:v>
                </c:pt>
                <c:pt idx="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585787</xdr:colOff>
      <xdr:row>0</xdr:row>
      <xdr:rowOff>19050</xdr:rowOff>
    </xdr:from>
    <xdr:to>
      <xdr:col>9</xdr:col>
      <xdr:colOff>133350</xdr:colOff>
      <xdr:row>10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557212</xdr:colOff>
      <xdr:row>21</xdr:row>
      <xdr:rowOff>209550</xdr:rowOff>
    </xdr:from>
    <xdr:to>
      <xdr:col>9</xdr:col>
      <xdr:colOff>190500</xdr:colOff>
      <xdr:row>48</xdr:row>
      <xdr:rowOff>123825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642937</xdr:colOff>
      <xdr:row>50</xdr:row>
      <xdr:rowOff>66675</xdr:rowOff>
    </xdr:from>
    <xdr:to>
      <xdr:col>9</xdr:col>
      <xdr:colOff>180975</xdr:colOff>
      <xdr:row>56</xdr:row>
      <xdr:rowOff>666750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585787</xdr:colOff>
      <xdr:row>57</xdr:row>
      <xdr:rowOff>47625</xdr:rowOff>
    </xdr:from>
    <xdr:to>
      <xdr:col>9</xdr:col>
      <xdr:colOff>114300</xdr:colOff>
      <xdr:row>71</xdr:row>
      <xdr:rowOff>104775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561975</xdr:colOff>
      <xdr:row>85</xdr:row>
      <xdr:rowOff>42862</xdr:rowOff>
    </xdr:from>
    <xdr:to>
      <xdr:col>9</xdr:col>
      <xdr:colOff>133350</xdr:colOff>
      <xdr:row>95</xdr:row>
      <xdr:rowOff>57150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466725</xdr:colOff>
      <xdr:row>11</xdr:row>
      <xdr:rowOff>180974</xdr:rowOff>
    </xdr:from>
    <xdr:to>
      <xdr:col>9</xdr:col>
      <xdr:colOff>190500</xdr:colOff>
      <xdr:row>20</xdr:row>
      <xdr:rowOff>500061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581025</xdr:colOff>
      <xdr:row>72</xdr:row>
      <xdr:rowOff>42862</xdr:rowOff>
    </xdr:from>
    <xdr:to>
      <xdr:col>9</xdr:col>
      <xdr:colOff>142875</xdr:colOff>
      <xdr:row>84</xdr:row>
      <xdr:rowOff>28575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topLeftCell="A70" workbookViewId="0">
      <selection activeCell="A86" sqref="A86:C92"/>
    </sheetView>
  </sheetViews>
  <sheetFormatPr baseColWidth="10" defaultRowHeight="15" x14ac:dyDescent="0.25"/>
  <cols>
    <col min="1" max="1" width="33.140625" customWidth="1"/>
    <col min="2" max="3" width="11.42578125" style="1"/>
  </cols>
  <sheetData>
    <row r="1" spans="1:3" ht="41.25" customHeight="1" x14ac:dyDescent="0.25">
      <c r="A1" s="26" t="s">
        <v>74</v>
      </c>
      <c r="B1" s="26"/>
      <c r="C1" s="26"/>
    </row>
    <row r="2" spans="1:3" x14ac:dyDescent="0.25">
      <c r="A2" s="8" t="s">
        <v>0</v>
      </c>
      <c r="B2" s="8" t="s">
        <v>2</v>
      </c>
      <c r="C2" s="8" t="s">
        <v>3</v>
      </c>
    </row>
    <row r="3" spans="1:3" x14ac:dyDescent="0.25">
      <c r="A3" s="3" t="s">
        <v>65</v>
      </c>
      <c r="B3" s="2">
        <v>55</v>
      </c>
      <c r="C3" s="23">
        <f>B3/$B$11</f>
        <v>0.26570048309178745</v>
      </c>
    </row>
    <row r="4" spans="1:3" x14ac:dyDescent="0.25">
      <c r="A4" s="3" t="s">
        <v>5</v>
      </c>
      <c r="B4" s="2">
        <v>38</v>
      </c>
      <c r="C4" s="23">
        <f t="shared" ref="C4:C10" si="0">B4/$B$11</f>
        <v>0.18357487922705315</v>
      </c>
    </row>
    <row r="5" spans="1:3" x14ac:dyDescent="0.25">
      <c r="A5" s="3" t="s">
        <v>1</v>
      </c>
      <c r="B5" s="2">
        <v>28</v>
      </c>
      <c r="C5" s="23">
        <f t="shared" si="0"/>
        <v>0.13526570048309178</v>
      </c>
    </row>
    <row r="6" spans="1:3" x14ac:dyDescent="0.25">
      <c r="A6" s="3" t="s">
        <v>4</v>
      </c>
      <c r="B6" s="2">
        <v>27</v>
      </c>
      <c r="C6" s="23">
        <f t="shared" si="0"/>
        <v>0.13043478260869565</v>
      </c>
    </row>
    <row r="7" spans="1:3" x14ac:dyDescent="0.25">
      <c r="A7" s="3" t="s">
        <v>9</v>
      </c>
      <c r="B7" s="2">
        <v>23</v>
      </c>
      <c r="C7" s="23">
        <f t="shared" si="0"/>
        <v>0.1111111111111111</v>
      </c>
    </row>
    <row r="8" spans="1:3" x14ac:dyDescent="0.25">
      <c r="A8" s="3" t="s">
        <v>6</v>
      </c>
      <c r="B8" s="2">
        <v>14</v>
      </c>
      <c r="C8" s="23">
        <f t="shared" si="0"/>
        <v>6.7632850241545889E-2</v>
      </c>
    </row>
    <row r="9" spans="1:3" x14ac:dyDescent="0.25">
      <c r="A9" s="3" t="s">
        <v>7</v>
      </c>
      <c r="B9" s="2">
        <v>11</v>
      </c>
      <c r="C9" s="23">
        <f t="shared" si="0"/>
        <v>5.3140096618357488E-2</v>
      </c>
    </row>
    <row r="10" spans="1:3" x14ac:dyDescent="0.25">
      <c r="A10" s="3" t="s">
        <v>8</v>
      </c>
      <c r="B10" s="2">
        <v>11</v>
      </c>
      <c r="C10" s="23">
        <f t="shared" si="0"/>
        <v>5.3140096618357488E-2</v>
      </c>
    </row>
    <row r="11" spans="1:3" x14ac:dyDescent="0.25">
      <c r="A11" s="9" t="s">
        <v>10</v>
      </c>
      <c r="B11" s="8">
        <f>SUM(B3:B10)</f>
        <v>207</v>
      </c>
      <c r="C11" s="10">
        <f>SUM(C3:C10)</f>
        <v>0.99999999999999989</v>
      </c>
    </row>
    <row r="12" spans="1:3" x14ac:dyDescent="0.25">
      <c r="A12" s="12"/>
      <c r="B12" s="13"/>
      <c r="C12" s="20"/>
    </row>
    <row r="13" spans="1:3" ht="46.5" customHeight="1" x14ac:dyDescent="0.25">
      <c r="A13" s="26" t="s">
        <v>73</v>
      </c>
      <c r="B13" s="26"/>
      <c r="C13" s="26"/>
    </row>
    <row r="14" spans="1:3" x14ac:dyDescent="0.25">
      <c r="A14" s="8" t="s">
        <v>11</v>
      </c>
      <c r="B14" s="8" t="s">
        <v>2</v>
      </c>
      <c r="C14" s="8" t="s">
        <v>3</v>
      </c>
    </row>
    <row r="15" spans="1:3" x14ac:dyDescent="0.25">
      <c r="A15" s="4" t="s">
        <v>27</v>
      </c>
      <c r="B15" s="2">
        <v>3</v>
      </c>
      <c r="C15" s="23">
        <f>B15/$B$20</f>
        <v>3.2608695652173912E-2</v>
      </c>
    </row>
    <row r="16" spans="1:3" x14ac:dyDescent="0.25">
      <c r="A16" s="4" t="s">
        <v>28</v>
      </c>
      <c r="B16" s="2">
        <v>12</v>
      </c>
      <c r="C16" s="23">
        <f t="shared" ref="C16:C19" si="1">B16/$B$20</f>
        <v>0.13043478260869565</v>
      </c>
    </row>
    <row r="17" spans="1:3" x14ac:dyDescent="0.25">
      <c r="A17" s="4" t="s">
        <v>29</v>
      </c>
      <c r="B17" s="2">
        <v>15</v>
      </c>
      <c r="C17" s="23">
        <f t="shared" si="1"/>
        <v>0.16304347826086957</v>
      </c>
    </row>
    <row r="18" spans="1:3" x14ac:dyDescent="0.25">
      <c r="A18" s="4" t="s">
        <v>37</v>
      </c>
      <c r="B18" s="2">
        <v>19</v>
      </c>
      <c r="C18" s="23">
        <f t="shared" si="1"/>
        <v>0.20652173913043478</v>
      </c>
    </row>
    <row r="19" spans="1:3" x14ac:dyDescent="0.25">
      <c r="A19" s="4" t="s">
        <v>52</v>
      </c>
      <c r="B19" s="2">
        <v>43</v>
      </c>
      <c r="C19" s="23">
        <f t="shared" si="1"/>
        <v>0.46739130434782611</v>
      </c>
    </row>
    <row r="20" spans="1:3" x14ac:dyDescent="0.25">
      <c r="A20" s="9" t="s">
        <v>10</v>
      </c>
      <c r="B20" s="8">
        <f>SUM(B15:B19)</f>
        <v>92</v>
      </c>
      <c r="C20" s="11">
        <f>B20/$B$20</f>
        <v>1</v>
      </c>
    </row>
    <row r="21" spans="1:3" ht="48.75" customHeight="1" x14ac:dyDescent="0.25">
      <c r="A21" s="12"/>
      <c r="B21" s="13"/>
      <c r="C21" s="14"/>
    </row>
    <row r="22" spans="1:3" ht="53.25" customHeight="1" x14ac:dyDescent="0.25">
      <c r="A22" s="26" t="s">
        <v>72</v>
      </c>
      <c r="B22" s="26"/>
      <c r="C22" s="26"/>
    </row>
    <row r="23" spans="1:3" x14ac:dyDescent="0.25">
      <c r="A23" s="8" t="s">
        <v>12</v>
      </c>
      <c r="B23" s="8" t="s">
        <v>2</v>
      </c>
      <c r="C23" s="8" t="s">
        <v>3</v>
      </c>
    </row>
    <row r="24" spans="1:3" x14ac:dyDescent="0.25">
      <c r="A24" s="3" t="s">
        <v>34</v>
      </c>
      <c r="B24" s="2">
        <v>29</v>
      </c>
      <c r="C24" s="23">
        <f>+B24/B$49</f>
        <v>0.31521739130434784</v>
      </c>
    </row>
    <row r="25" spans="1:3" x14ac:dyDescent="0.25">
      <c r="A25" s="3" t="s">
        <v>13</v>
      </c>
      <c r="B25" s="2">
        <v>14</v>
      </c>
      <c r="C25" s="23">
        <f t="shared" ref="C25:C48" si="2">B25/$B$49</f>
        <v>0.15217391304347827</v>
      </c>
    </row>
    <row r="26" spans="1:3" x14ac:dyDescent="0.25">
      <c r="A26" s="3" t="s">
        <v>16</v>
      </c>
      <c r="B26" s="2">
        <v>6</v>
      </c>
      <c r="C26" s="23">
        <f t="shared" si="2"/>
        <v>6.5217391304347824E-2</v>
      </c>
    </row>
    <row r="27" spans="1:3" x14ac:dyDescent="0.25">
      <c r="A27" s="3" t="s">
        <v>36</v>
      </c>
      <c r="B27" s="2">
        <v>5</v>
      </c>
      <c r="C27" s="23">
        <f t="shared" si="2"/>
        <v>5.434782608695652E-2</v>
      </c>
    </row>
    <row r="28" spans="1:3" x14ac:dyDescent="0.25">
      <c r="A28" s="3" t="s">
        <v>45</v>
      </c>
      <c r="B28" s="2">
        <v>4</v>
      </c>
      <c r="C28" s="23">
        <f t="shared" si="2"/>
        <v>4.3478260869565216E-2</v>
      </c>
    </row>
    <row r="29" spans="1:3" x14ac:dyDescent="0.25">
      <c r="A29" s="3" t="s">
        <v>41</v>
      </c>
      <c r="B29" s="2">
        <v>3</v>
      </c>
      <c r="C29" s="23">
        <f t="shared" si="2"/>
        <v>3.2608695652173912E-2</v>
      </c>
    </row>
    <row r="30" spans="1:3" x14ac:dyDescent="0.25">
      <c r="A30" s="3" t="s">
        <v>14</v>
      </c>
      <c r="B30" s="2">
        <v>3</v>
      </c>
      <c r="C30" s="23">
        <f t="shared" si="2"/>
        <v>3.2608695652173912E-2</v>
      </c>
    </row>
    <row r="31" spans="1:3" x14ac:dyDescent="0.25">
      <c r="A31" s="3" t="s">
        <v>48</v>
      </c>
      <c r="B31" s="2">
        <v>3</v>
      </c>
      <c r="C31" s="23">
        <f t="shared" si="2"/>
        <v>3.2608695652173912E-2</v>
      </c>
    </row>
    <row r="32" spans="1:3" x14ac:dyDescent="0.25">
      <c r="A32" s="3" t="s">
        <v>46</v>
      </c>
      <c r="B32" s="2">
        <v>3</v>
      </c>
      <c r="C32" s="23">
        <f t="shared" si="2"/>
        <v>3.2608695652173912E-2</v>
      </c>
    </row>
    <row r="33" spans="1:3" x14ac:dyDescent="0.25">
      <c r="A33" s="3" t="s">
        <v>42</v>
      </c>
      <c r="B33" s="2">
        <v>2</v>
      </c>
      <c r="C33" s="23">
        <f t="shared" si="2"/>
        <v>2.1739130434782608E-2</v>
      </c>
    </row>
    <row r="34" spans="1:3" x14ac:dyDescent="0.25">
      <c r="A34" s="3" t="s">
        <v>39</v>
      </c>
      <c r="B34" s="2">
        <v>2</v>
      </c>
      <c r="C34" s="23">
        <f t="shared" si="2"/>
        <v>2.1739130434782608E-2</v>
      </c>
    </row>
    <row r="35" spans="1:3" x14ac:dyDescent="0.25">
      <c r="A35" s="3" t="s">
        <v>31</v>
      </c>
      <c r="B35" s="2">
        <v>2</v>
      </c>
      <c r="C35" s="23">
        <f t="shared" si="2"/>
        <v>2.1739130434782608E-2</v>
      </c>
    </row>
    <row r="36" spans="1:3" x14ac:dyDescent="0.25">
      <c r="A36" s="3" t="s">
        <v>44</v>
      </c>
      <c r="B36" s="2">
        <v>2</v>
      </c>
      <c r="C36" s="23">
        <f t="shared" si="2"/>
        <v>2.1739130434782608E-2</v>
      </c>
    </row>
    <row r="37" spans="1:3" x14ac:dyDescent="0.25">
      <c r="A37" s="3" t="s">
        <v>30</v>
      </c>
      <c r="B37" s="2">
        <v>2</v>
      </c>
      <c r="C37" s="23">
        <f t="shared" si="2"/>
        <v>2.1739130434782608E-2</v>
      </c>
    </row>
    <row r="38" spans="1:3" x14ac:dyDescent="0.25">
      <c r="A38" s="3" t="s">
        <v>15</v>
      </c>
      <c r="B38" s="2">
        <v>2</v>
      </c>
      <c r="C38" s="23">
        <f t="shared" si="2"/>
        <v>2.1739130434782608E-2</v>
      </c>
    </row>
    <row r="39" spans="1:3" x14ac:dyDescent="0.25">
      <c r="A39" s="3" t="s">
        <v>32</v>
      </c>
      <c r="B39" s="2">
        <v>1</v>
      </c>
      <c r="C39" s="23">
        <f t="shared" si="2"/>
        <v>1.0869565217391304E-2</v>
      </c>
    </row>
    <row r="40" spans="1:3" x14ac:dyDescent="0.25">
      <c r="A40" s="3" t="s">
        <v>38</v>
      </c>
      <c r="B40" s="2">
        <v>1</v>
      </c>
      <c r="C40" s="23">
        <f t="shared" si="2"/>
        <v>1.0869565217391304E-2</v>
      </c>
    </row>
    <row r="41" spans="1:3" x14ac:dyDescent="0.25">
      <c r="A41" s="3" t="s">
        <v>43</v>
      </c>
      <c r="B41" s="2">
        <v>1</v>
      </c>
      <c r="C41" s="23">
        <f t="shared" si="2"/>
        <v>1.0869565217391304E-2</v>
      </c>
    </row>
    <row r="42" spans="1:3" x14ac:dyDescent="0.25">
      <c r="A42" s="3" t="s">
        <v>47</v>
      </c>
      <c r="B42" s="2">
        <v>1</v>
      </c>
      <c r="C42" s="23">
        <f t="shared" si="2"/>
        <v>1.0869565217391304E-2</v>
      </c>
    </row>
    <row r="43" spans="1:3" x14ac:dyDescent="0.25">
      <c r="A43" s="3" t="s">
        <v>49</v>
      </c>
      <c r="B43" s="2">
        <v>1</v>
      </c>
      <c r="C43" s="23">
        <f t="shared" si="2"/>
        <v>1.0869565217391304E-2</v>
      </c>
    </row>
    <row r="44" spans="1:3" x14ac:dyDescent="0.25">
      <c r="A44" s="3" t="s">
        <v>54</v>
      </c>
      <c r="B44" s="2">
        <v>1</v>
      </c>
      <c r="C44" s="23">
        <f t="shared" si="2"/>
        <v>1.0869565217391304E-2</v>
      </c>
    </row>
    <row r="45" spans="1:3" x14ac:dyDescent="0.25">
      <c r="A45" s="3" t="s">
        <v>53</v>
      </c>
      <c r="B45" s="2">
        <v>1</v>
      </c>
      <c r="C45" s="23">
        <f t="shared" si="2"/>
        <v>1.0869565217391304E-2</v>
      </c>
    </row>
    <row r="46" spans="1:3" x14ac:dyDescent="0.25">
      <c r="A46" s="3" t="s">
        <v>67</v>
      </c>
      <c r="B46" s="2">
        <v>1</v>
      </c>
      <c r="C46" s="23">
        <f t="shared" si="2"/>
        <v>1.0869565217391304E-2</v>
      </c>
    </row>
    <row r="47" spans="1:3" x14ac:dyDescent="0.25">
      <c r="A47" s="3" t="s">
        <v>68</v>
      </c>
      <c r="B47" s="2">
        <v>1</v>
      </c>
      <c r="C47" s="23">
        <f t="shared" si="2"/>
        <v>1.0869565217391304E-2</v>
      </c>
    </row>
    <row r="48" spans="1:3" x14ac:dyDescent="0.25">
      <c r="A48" s="3" t="s">
        <v>56</v>
      </c>
      <c r="B48" s="2">
        <v>1</v>
      </c>
      <c r="C48" s="23">
        <f t="shared" si="2"/>
        <v>1.0869565217391304E-2</v>
      </c>
    </row>
    <row r="49" spans="1:3" x14ac:dyDescent="0.25">
      <c r="A49" s="9" t="s">
        <v>20</v>
      </c>
      <c r="B49" s="8">
        <f>SUM(B24:B48)</f>
        <v>92</v>
      </c>
      <c r="C49" s="10">
        <f>SUM(C24:C48)</f>
        <v>1.0000000000000004</v>
      </c>
    </row>
    <row r="50" spans="1:3" x14ac:dyDescent="0.25">
      <c r="A50" s="12"/>
      <c r="B50" s="13"/>
      <c r="C50" s="20"/>
    </row>
    <row r="51" spans="1:3" ht="45" customHeight="1" x14ac:dyDescent="0.25">
      <c r="A51" s="26" t="s">
        <v>71</v>
      </c>
      <c r="B51" s="26"/>
      <c r="C51" s="26"/>
    </row>
    <row r="52" spans="1:3" ht="16.5" customHeight="1" x14ac:dyDescent="0.25">
      <c r="A52" s="8" t="s">
        <v>17</v>
      </c>
      <c r="B52" s="8" t="s">
        <v>2</v>
      </c>
      <c r="C52" s="8" t="s">
        <v>3</v>
      </c>
    </row>
    <row r="53" spans="1:3" x14ac:dyDescent="0.25">
      <c r="A53" s="16" t="s">
        <v>18</v>
      </c>
      <c r="B53" s="15">
        <v>70</v>
      </c>
      <c r="C53" s="25">
        <f>B53/$B$49</f>
        <v>0.76086956521739135</v>
      </c>
    </row>
    <row r="54" spans="1:3" x14ac:dyDescent="0.25">
      <c r="A54" s="17" t="s">
        <v>19</v>
      </c>
      <c r="B54" s="15">
        <v>17</v>
      </c>
      <c r="C54" s="25">
        <f t="shared" ref="C54:C56" si="3">B54/$B$49</f>
        <v>0.18478260869565216</v>
      </c>
    </row>
    <row r="55" spans="1:3" ht="23.25" customHeight="1" x14ac:dyDescent="0.25">
      <c r="A55" s="19" t="s">
        <v>50</v>
      </c>
      <c r="B55" s="18">
        <v>5</v>
      </c>
      <c r="C55" s="25">
        <f t="shared" si="3"/>
        <v>5.434782608695652E-2</v>
      </c>
    </row>
    <row r="56" spans="1:3" x14ac:dyDescent="0.25">
      <c r="A56" s="9" t="s">
        <v>20</v>
      </c>
      <c r="B56" s="8">
        <f>SUM(B53:B55)</f>
        <v>92</v>
      </c>
      <c r="C56" s="25">
        <f t="shared" si="3"/>
        <v>1</v>
      </c>
    </row>
    <row r="57" spans="1:3" ht="55.5" customHeight="1" x14ac:dyDescent="0.25">
      <c r="A57" s="26"/>
      <c r="B57" s="26"/>
      <c r="C57" s="26"/>
    </row>
    <row r="58" spans="1:3" ht="55.5" customHeight="1" x14ac:dyDescent="0.25">
      <c r="A58" s="28" t="s">
        <v>70</v>
      </c>
      <c r="B58" s="28"/>
      <c r="C58" s="28"/>
    </row>
    <row r="59" spans="1:3" ht="18.75" customHeight="1" x14ac:dyDescent="0.25">
      <c r="A59" s="8" t="s">
        <v>26</v>
      </c>
      <c r="B59" s="8" t="s">
        <v>2</v>
      </c>
      <c r="C59" s="8" t="s">
        <v>3</v>
      </c>
    </row>
    <row r="60" spans="1:3" ht="15.75" x14ac:dyDescent="0.25">
      <c r="A60" s="6" t="s">
        <v>22</v>
      </c>
      <c r="B60" s="2">
        <v>54</v>
      </c>
      <c r="C60" s="23">
        <f>+B60/B$71</f>
        <v>0.58695652173913049</v>
      </c>
    </row>
    <row r="61" spans="1:3" ht="15.75" x14ac:dyDescent="0.25">
      <c r="A61" s="6" t="s">
        <v>57</v>
      </c>
      <c r="B61" s="2">
        <v>13</v>
      </c>
      <c r="C61" s="23">
        <f t="shared" ref="C61:C70" si="4">+B61/B$71</f>
        <v>0.14130434782608695</v>
      </c>
    </row>
    <row r="62" spans="1:3" ht="15.75" x14ac:dyDescent="0.25">
      <c r="A62" s="6" t="s">
        <v>23</v>
      </c>
      <c r="B62" s="2">
        <v>3</v>
      </c>
      <c r="C62" s="23">
        <f t="shared" si="4"/>
        <v>3.2608695652173912E-2</v>
      </c>
    </row>
    <row r="63" spans="1:3" ht="15.75" x14ac:dyDescent="0.25">
      <c r="A63" s="6" t="s">
        <v>33</v>
      </c>
      <c r="B63" s="2">
        <v>4</v>
      </c>
      <c r="C63" s="23">
        <f t="shared" si="4"/>
        <v>4.3478260869565216E-2</v>
      </c>
    </row>
    <row r="64" spans="1:3" ht="15.75" x14ac:dyDescent="0.25">
      <c r="A64" s="6" t="s">
        <v>24</v>
      </c>
      <c r="B64" s="2">
        <v>4</v>
      </c>
      <c r="C64" s="23">
        <f t="shared" si="4"/>
        <v>4.3478260869565216E-2</v>
      </c>
    </row>
    <row r="65" spans="1:3" ht="15.75" x14ac:dyDescent="0.25">
      <c r="A65" s="6" t="s">
        <v>25</v>
      </c>
      <c r="B65" s="2">
        <v>3</v>
      </c>
      <c r="C65" s="23">
        <f t="shared" si="4"/>
        <v>3.2608695652173912E-2</v>
      </c>
    </row>
    <row r="66" spans="1:3" ht="30.75" x14ac:dyDescent="0.25">
      <c r="A66" s="5" t="s">
        <v>51</v>
      </c>
      <c r="B66" s="7">
        <v>5</v>
      </c>
      <c r="C66" s="24">
        <f t="shared" si="4"/>
        <v>5.434782608695652E-2</v>
      </c>
    </row>
    <row r="67" spans="1:3" ht="15.75" x14ac:dyDescent="0.25">
      <c r="A67" s="6" t="s">
        <v>21</v>
      </c>
      <c r="B67" s="2">
        <v>3</v>
      </c>
      <c r="C67" s="23">
        <f t="shared" si="4"/>
        <v>3.2608695652173912E-2</v>
      </c>
    </row>
    <row r="68" spans="1:3" ht="15.75" x14ac:dyDescent="0.25">
      <c r="A68" s="6" t="s">
        <v>35</v>
      </c>
      <c r="B68" s="2">
        <v>1</v>
      </c>
      <c r="C68" s="23">
        <f t="shared" si="4"/>
        <v>1.0869565217391304E-2</v>
      </c>
    </row>
    <row r="69" spans="1:3" ht="15.75" x14ac:dyDescent="0.25">
      <c r="A69" s="6" t="s">
        <v>55</v>
      </c>
      <c r="B69" s="2">
        <v>1</v>
      </c>
      <c r="C69" s="23">
        <f t="shared" si="4"/>
        <v>1.0869565217391304E-2</v>
      </c>
    </row>
    <row r="70" spans="1:3" ht="15.75" x14ac:dyDescent="0.25">
      <c r="A70" s="6" t="s">
        <v>40</v>
      </c>
      <c r="B70" s="2">
        <v>1</v>
      </c>
      <c r="C70" s="23">
        <f t="shared" si="4"/>
        <v>1.0869565217391304E-2</v>
      </c>
    </row>
    <row r="71" spans="1:3" x14ac:dyDescent="0.25">
      <c r="A71" s="8" t="s">
        <v>20</v>
      </c>
      <c r="B71" s="8">
        <f>SUM(B60:B70)</f>
        <v>92</v>
      </c>
      <c r="C71" s="10">
        <f>SUM(C60:C70)</f>
        <v>1.0000000000000002</v>
      </c>
    </row>
    <row r="74" spans="1:3" ht="15" customHeight="1" x14ac:dyDescent="0.25">
      <c r="A74" s="28" t="s">
        <v>63</v>
      </c>
      <c r="B74" s="28"/>
      <c r="C74" s="28"/>
    </row>
    <row r="75" spans="1:3" ht="15" customHeight="1" x14ac:dyDescent="0.25">
      <c r="A75" s="8" t="s">
        <v>64</v>
      </c>
      <c r="B75" s="8" t="s">
        <v>2</v>
      </c>
      <c r="C75" s="8" t="s">
        <v>3</v>
      </c>
    </row>
    <row r="76" spans="1:3" ht="15.75" x14ac:dyDescent="0.25">
      <c r="A76" s="6" t="s">
        <v>58</v>
      </c>
      <c r="B76" s="2">
        <v>7</v>
      </c>
      <c r="C76" s="22">
        <f>+B76/B78</f>
        <v>0.16279069767441862</v>
      </c>
    </row>
    <row r="77" spans="1:3" ht="15.75" x14ac:dyDescent="0.25">
      <c r="A77" s="6" t="s">
        <v>59</v>
      </c>
      <c r="B77" s="2">
        <v>36</v>
      </c>
      <c r="C77" s="22">
        <f>+B77/B78</f>
        <v>0.83720930232558144</v>
      </c>
    </row>
    <row r="78" spans="1:3" x14ac:dyDescent="0.25">
      <c r="A78" s="8" t="s">
        <v>20</v>
      </c>
      <c r="B78" s="8">
        <f>SUM(B76:B77)</f>
        <v>43</v>
      </c>
      <c r="C78" s="10">
        <f>SUM(C76:C77)</f>
        <v>1</v>
      </c>
    </row>
    <row r="80" spans="1:3" x14ac:dyDescent="0.25">
      <c r="C80" s="21"/>
    </row>
    <row r="81" spans="1:3" x14ac:dyDescent="0.25">
      <c r="A81" s="27"/>
      <c r="B81" s="27"/>
      <c r="C81" s="27"/>
    </row>
    <row r="86" spans="1:3" ht="30.75" customHeight="1" x14ac:dyDescent="0.25">
      <c r="A86" s="28" t="s">
        <v>62</v>
      </c>
      <c r="B86" s="28"/>
      <c r="C86" s="28"/>
    </row>
    <row r="87" spans="1:3" x14ac:dyDescent="0.25">
      <c r="A87" s="8" t="s">
        <v>66</v>
      </c>
      <c r="B87" s="8" t="s">
        <v>2</v>
      </c>
      <c r="C87" s="8" t="s">
        <v>3</v>
      </c>
    </row>
    <row r="88" spans="1:3" ht="15.75" x14ac:dyDescent="0.25">
      <c r="A88" s="6" t="s">
        <v>61</v>
      </c>
      <c r="B88" s="2">
        <v>30</v>
      </c>
      <c r="C88" s="23">
        <f>+B88/B91</f>
        <v>0.69767441860465118</v>
      </c>
    </row>
    <row r="89" spans="1:3" ht="15.75" x14ac:dyDescent="0.25">
      <c r="A89" s="6" t="s">
        <v>60</v>
      </c>
      <c r="B89" s="2">
        <v>7</v>
      </c>
      <c r="C89" s="23">
        <f>+B89/B91</f>
        <v>0.16279069767441862</v>
      </c>
    </row>
    <row r="90" spans="1:3" ht="30.75" x14ac:dyDescent="0.25">
      <c r="A90" s="5" t="s">
        <v>69</v>
      </c>
      <c r="B90" s="7">
        <v>6</v>
      </c>
      <c r="C90" s="24">
        <f>+B90/B91</f>
        <v>0.13953488372093023</v>
      </c>
    </row>
    <row r="91" spans="1:3" x14ac:dyDescent="0.25">
      <c r="A91" s="8" t="s">
        <v>20</v>
      </c>
      <c r="B91" s="8">
        <f>SUM(B88:B90)</f>
        <v>43</v>
      </c>
      <c r="C91" s="10">
        <f>SUM(C88:C90)</f>
        <v>1</v>
      </c>
    </row>
    <row r="94" spans="1:3" x14ac:dyDescent="0.25">
      <c r="A94" s="27"/>
      <c r="B94" s="27"/>
      <c r="C94" s="27"/>
    </row>
  </sheetData>
  <sortState ref="A34:C39">
    <sortCondition descending="1" ref="B34:B39"/>
  </sortState>
  <mergeCells count="10">
    <mergeCell ref="A94:C94"/>
    <mergeCell ref="A86:C86"/>
    <mergeCell ref="A74:C74"/>
    <mergeCell ref="A81:C81"/>
    <mergeCell ref="A58:C58"/>
    <mergeCell ref="A57:C57"/>
    <mergeCell ref="A1:C1"/>
    <mergeCell ref="A13:C13"/>
    <mergeCell ref="A22:C22"/>
    <mergeCell ref="A51:C51"/>
  </mergeCells>
  <pageMargins left="0.7" right="0.7" top="0.75" bottom="0.75" header="0.3" footer="0.3"/>
  <pageSetup scale="9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GALLEGO CARDONA</dc:creator>
  <cp:lastModifiedBy>LUIS FERNANDO GALLEGO ARANGO</cp:lastModifiedBy>
  <cp:lastPrinted>2015-04-10T13:46:37Z</cp:lastPrinted>
  <dcterms:created xsi:type="dcterms:W3CDTF">2013-07-24T15:40:04Z</dcterms:created>
  <dcterms:modified xsi:type="dcterms:W3CDTF">2016-07-26T14:42:33Z</dcterms:modified>
</cp:coreProperties>
</file>